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385" activeTab="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odstawa">'Zakres'!$C$4</definedName>
    <definedName name="pozostale">'Zakres'!$C$10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<sst xmlns="http://schemas.openxmlformats.org/spreadsheetml/2006/main" count="120" uniqueCount="92">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</sst>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horizontal="center" vertical="center" wrapText="1"/>
    </xf>
    <xf numFmtId="9" fontId="38" fillId="0" borderId="10" xfId="52" applyFont="1" applyBorder="1" applyAlignment="1">
      <alignment horizontal="right" vertical="center"/>
    </xf>
    <xf numFmtId="0" fontId="39" fillId="36" borderId="10" xfId="0" applyFont="1" applyFill="1" applyBorder="1" applyAlignment="1" applyProtection="1">
      <alignment vertical="top" wrapText="1"/>
      <protection locked="0"/>
    </xf>
    <xf numFmtId="0" fontId="39" fillId="0" borderId="10" xfId="0" applyFont="1" applyBorder="1" applyAlignment="1" applyProtection="1">
      <alignment horizontal="justify"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38" fillId="37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39" fillId="38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ill="1" applyBorder="1" applyAlignment="1" applyProtection="1">
      <alignment/>
      <protection locked="0"/>
    </xf>
    <xf numFmtId="0" fontId="39" fillId="39" borderId="10" xfId="0" applyFont="1" applyFill="1" applyBorder="1" applyAlignment="1">
      <alignment horizontal="center" vertical="center"/>
    </xf>
    <xf numFmtId="164" fontId="39" fillId="39" borderId="10" xfId="0" applyNumberFormat="1" applyFont="1" applyFill="1" applyBorder="1" applyAlignment="1">
      <alignment horizontal="center" vertical="center" wrapText="1"/>
    </xf>
    <xf numFmtId="9" fontId="38" fillId="39" borderId="10" xfId="52" applyFont="1" applyFill="1" applyBorder="1" applyAlignment="1">
      <alignment horizontal="right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9" borderId="10" xfId="0" applyFont="1" applyFill="1" applyBorder="1" applyAlignment="1">
      <alignment horizontal="center" vertical="center" wrapText="1"/>
    </xf>
    <xf numFmtId="10" fontId="41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0" borderId="0" xfId="0" applyFont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left" vertical="center" wrapText="1" indent="2"/>
      <protection locked="0"/>
    </xf>
    <xf numFmtId="0" fontId="39" fillId="0" borderId="0" xfId="0" applyFont="1" applyAlignment="1" applyProtection="1">
      <alignment/>
      <protection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39" fillId="37" borderId="10" xfId="0" applyFont="1" applyFill="1" applyBorder="1" applyAlignment="1" applyProtection="1">
      <alignment horizontal="center" vertical="center" wrapText="1"/>
      <protection/>
    </xf>
    <xf numFmtId="0" fontId="39" fillId="40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left" vertical="center" wrapText="1" indent="2"/>
      <protection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38" borderId="10" xfId="0" applyFont="1" applyFill="1" applyBorder="1" applyAlignment="1" applyProtection="1">
      <alignment vertical="center" wrapText="1"/>
      <protection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Fill="1" applyBorder="1" applyAlignment="1">
      <alignment/>
    </xf>
    <xf numFmtId="0" fontId="42" fillId="0" borderId="0" xfId="0" applyFont="1" applyAlignment="1">
      <alignment/>
    </xf>
    <xf numFmtId="0" fontId="39" fillId="33" borderId="10" xfId="0" applyFont="1" applyFill="1" applyBorder="1" applyAlignment="1" applyProtection="1">
      <alignment horizontal="left" vertical="center" wrapText="1" indent="2"/>
      <protection/>
    </xf>
    <xf numFmtId="0" fontId="39" fillId="33" borderId="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0" borderId="10" xfId="0" applyNumberFormat="1" applyFont="1" applyBorder="1" applyAlignment="1" applyProtection="1">
      <alignment horizontal="justify" vertical="center" wrapText="1"/>
      <protection locked="0"/>
    </xf>
    <xf numFmtId="4" fontId="39" fillId="41" borderId="10" xfId="0" applyNumberFormat="1" applyFont="1" applyFill="1" applyBorder="1" applyAlignment="1" applyProtection="1">
      <alignment horizontal="justify" vertical="center" wrapText="1"/>
      <protection/>
    </xf>
    <xf numFmtId="4" fontId="39" fillId="40" borderId="10" xfId="0" applyNumberFormat="1" applyFont="1" applyFill="1" applyBorder="1" applyAlignment="1" applyProtection="1">
      <alignment horizontal="justify" vertical="center" wrapText="1"/>
      <protection/>
    </xf>
    <xf numFmtId="4" fontId="39" fillId="0" borderId="10" xfId="0" applyNumberFormat="1" applyFont="1" applyBorder="1" applyAlignment="1" applyProtection="1">
      <alignment horizontal="justify" vertical="center" wrapText="1"/>
      <protection/>
    </xf>
    <xf numFmtId="4" fontId="39" fillId="0" borderId="10" xfId="0" applyNumberFormat="1" applyFont="1" applyBorder="1" applyAlignment="1" applyProtection="1">
      <alignment vertical="center" wrapText="1"/>
      <protection locked="0"/>
    </xf>
    <xf numFmtId="2" fontId="39" fillId="34" borderId="10" xfId="0" applyNumberFormat="1" applyFont="1" applyFill="1" applyBorder="1" applyAlignment="1">
      <alignment horizontal="center" vertical="center" wrapText="1"/>
    </xf>
    <xf numFmtId="4" fontId="39" fillId="42" borderId="10" xfId="0" applyNumberFormat="1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vertical="center"/>
    </xf>
    <xf numFmtId="4" fontId="39" fillId="42" borderId="10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39" fillId="37" borderId="10" xfId="0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40" fillId="43" borderId="12" xfId="0" applyFont="1" applyFill="1" applyBorder="1" applyAlignment="1" applyProtection="1">
      <alignment vertical="center" wrapText="1"/>
      <protection locked="0"/>
    </xf>
    <xf numFmtId="0" fontId="38" fillId="44" borderId="10" xfId="0" applyFont="1" applyFill="1" applyBorder="1" applyAlignment="1" applyProtection="1">
      <alignment vertical="center" wrapText="1"/>
      <protection/>
    </xf>
    <xf numFmtId="0" fontId="40" fillId="44" borderId="10" xfId="0" applyFont="1" applyFill="1" applyBorder="1" applyAlignment="1" applyProtection="1">
      <alignment vertical="center" wrapText="1"/>
      <protection/>
    </xf>
    <xf numFmtId="0" fontId="38" fillId="44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38" fillId="0" borderId="10" xfId="0" applyFont="1" applyBorder="1" applyAlignment="1" applyProtection="1">
      <alignment vertical="center" wrapText="1"/>
      <protection/>
    </xf>
    <xf numFmtId="0" fontId="38" fillId="44" borderId="10" xfId="0" applyFont="1" applyFill="1" applyBorder="1" applyAlignment="1" applyProtection="1">
      <alignment vertical="center" wrapText="1"/>
      <protection locked="0"/>
    </xf>
    <xf numFmtId="0" fontId="40" fillId="44" borderId="10" xfId="0" applyFont="1" applyFill="1" applyBorder="1" applyAlignment="1" applyProtection="1">
      <alignment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40" fillId="37" borderId="10" xfId="0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39" fillId="38" borderId="10" xfId="0" applyFont="1" applyFill="1" applyBorder="1" applyAlignment="1">
      <alignment wrapText="1"/>
    </xf>
    <xf numFmtId="0" fontId="39" fillId="38" borderId="1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top"/>
      <protection locked="0"/>
    </xf>
    <xf numFmtId="0" fontId="42" fillId="0" borderId="0" xfId="0" applyFont="1" applyBorder="1" applyAlignment="1">
      <alignment/>
    </xf>
    <xf numFmtId="0" fontId="39" fillId="37" borderId="10" xfId="0" applyFont="1" applyFill="1" applyBorder="1" applyAlignment="1">
      <alignment horizontal="center" vertical="center" wrapText="1"/>
    </xf>
    <xf numFmtId="0" fontId="40" fillId="43" borderId="14" xfId="0" applyFont="1" applyFill="1" applyBorder="1" applyAlignment="1" applyProtection="1">
      <alignment horizontal="left" vertical="center" wrapText="1"/>
      <protection locked="0"/>
    </xf>
    <xf numFmtId="0" fontId="40" fillId="43" borderId="15" xfId="0" applyFont="1" applyFill="1" applyBorder="1" applyAlignment="1" applyProtection="1">
      <alignment horizontal="left" vertical="center" wrapText="1"/>
      <protection locked="0"/>
    </xf>
    <xf numFmtId="0" fontId="40" fillId="43" borderId="12" xfId="0" applyFont="1" applyFill="1" applyBorder="1" applyAlignment="1" applyProtection="1">
      <alignment horizontal="left" vertical="center" wrapText="1"/>
      <protection locked="0"/>
    </xf>
    <xf numFmtId="0" fontId="39" fillId="0" borderId="13" xfId="0" applyFont="1" applyBorder="1" applyAlignment="1">
      <alignment/>
    </xf>
    <xf numFmtId="0" fontId="39" fillId="0" borderId="16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 applyProtection="1">
      <alignment horizontal="left" vertical="top" wrapText="1"/>
      <protection locked="0"/>
    </xf>
    <xf numFmtId="0" fontId="39" fillId="0" borderId="18" xfId="0" applyFont="1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top" wrapText="1"/>
      <protection locked="0"/>
    </xf>
    <xf numFmtId="0" fontId="39" fillId="0" borderId="11" xfId="0" applyFont="1" applyBorder="1" applyAlignment="1" applyProtection="1">
      <alignment horizontal="left" vertical="top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 applyProtection="1">
      <alignment horizontal="left" vertical="top" wrapText="1"/>
      <protection locked="0"/>
    </xf>
    <xf numFmtId="0" fontId="39" fillId="0" borderId="21" xfId="0" applyFont="1" applyBorder="1" applyAlignment="1" applyProtection="1">
      <alignment horizontal="left" vertical="top" wrapText="1"/>
      <protection locked="0"/>
    </xf>
    <xf numFmtId="0" fontId="38" fillId="38" borderId="22" xfId="0" applyFont="1" applyFill="1" applyBorder="1" applyAlignment="1">
      <alignment horizontal="center" vertical="center" wrapText="1"/>
    </xf>
    <xf numFmtId="0" fontId="39" fillId="38" borderId="23" xfId="0" applyFont="1" applyFill="1" applyBorder="1" applyAlignment="1">
      <alignment horizontal="center" vertical="center" wrapText="1"/>
    </xf>
    <xf numFmtId="0" fontId="39" fillId="38" borderId="24" xfId="0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horizontal="center" vertical="center" wrapText="1"/>
    </xf>
    <xf numFmtId="0" fontId="38" fillId="44" borderId="10" xfId="0" applyFont="1" applyFill="1" applyBorder="1" applyAlignment="1" applyProtection="1">
      <alignment horizontal="center" vertical="center" wrapText="1"/>
      <protection/>
    </xf>
    <xf numFmtId="0" fontId="43" fillId="38" borderId="14" xfId="0" applyFont="1" applyFill="1" applyBorder="1" applyAlignment="1" applyProtection="1">
      <alignment horizontal="left" vertical="center" wrapText="1"/>
      <protection/>
    </xf>
    <xf numFmtId="0" fontId="43" fillId="38" borderId="12" xfId="0" applyFont="1" applyFill="1" applyBorder="1" applyAlignment="1" applyProtection="1">
      <alignment horizontal="left" vertical="center" wrapText="1"/>
      <protection/>
    </xf>
    <xf numFmtId="0" fontId="43" fillId="38" borderId="14" xfId="0" applyFont="1" applyFill="1" applyBorder="1" applyAlignment="1" applyProtection="1">
      <alignment horizontal="left" vertical="center" wrapText="1"/>
      <protection locked="0"/>
    </xf>
    <xf numFmtId="0" fontId="43" fillId="38" borderId="12" xfId="0" applyFont="1" applyFill="1" applyBorder="1" applyAlignment="1" applyProtection="1">
      <alignment horizontal="left" vertical="center" wrapText="1"/>
      <protection locked="0"/>
    </xf>
    <xf numFmtId="0" fontId="38" fillId="38" borderId="14" xfId="0" applyFont="1" applyFill="1" applyBorder="1" applyAlignment="1" applyProtection="1">
      <alignment horizontal="left" vertical="center" wrapText="1"/>
      <protection/>
    </xf>
    <xf numFmtId="0" fontId="38" fillId="38" borderId="12" xfId="0" applyFont="1" applyFill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 quotePrefix="1">
      <alignment horizontal="center" vertical="center" wrapText="1"/>
      <protection/>
    </xf>
    <xf numFmtId="0" fontId="38" fillId="0" borderId="15" xfId="0" applyFont="1" applyBorder="1" applyAlignment="1" applyProtection="1" quotePrefix="1">
      <alignment horizontal="center" vertical="center" wrapText="1"/>
      <protection/>
    </xf>
    <xf numFmtId="0" fontId="38" fillId="0" borderId="12" xfId="0" applyFont="1" applyBorder="1" applyAlignment="1" applyProtection="1" quotePrefix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9" fillId="38" borderId="14" xfId="0" applyFont="1" applyFill="1" applyBorder="1" applyAlignment="1">
      <alignment horizontal="center" vertical="center" wrapText="1"/>
    </xf>
    <xf numFmtId="0" fontId="39" fillId="38" borderId="15" xfId="0" applyFont="1" applyFill="1" applyBorder="1" applyAlignment="1">
      <alignment horizontal="center" vertical="center" wrapText="1"/>
    </xf>
    <xf numFmtId="0" fontId="39" fillId="38" borderId="12" xfId="0" applyFont="1" applyFill="1" applyBorder="1" applyAlignment="1">
      <alignment horizontal="center" vertical="center" wrapText="1"/>
    </xf>
    <xf numFmtId="4" fontId="38" fillId="0" borderId="14" xfId="0" applyNumberFormat="1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44" borderId="14" xfId="0" applyFont="1" applyFill="1" applyBorder="1" applyAlignment="1" applyProtection="1">
      <alignment horizontal="center" vertical="center" wrapText="1"/>
      <protection/>
    </xf>
    <xf numFmtId="0" fontId="38" fillId="44" borderId="12" xfId="0" applyFont="1" applyFill="1" applyBorder="1" applyAlignment="1" applyProtection="1">
      <alignment horizontal="center" vertical="center" wrapText="1"/>
      <protection/>
    </xf>
    <xf numFmtId="0" fontId="39" fillId="38" borderId="23" xfId="0" applyFont="1" applyFill="1" applyBorder="1" applyAlignment="1">
      <alignment/>
    </xf>
    <xf numFmtId="0" fontId="39" fillId="38" borderId="24" xfId="0" applyFont="1" applyFill="1" applyBorder="1" applyAlignment="1">
      <alignment/>
    </xf>
    <xf numFmtId="0" fontId="39" fillId="0" borderId="10" xfId="0" applyFont="1" applyBorder="1" applyAlignment="1" applyProtection="1">
      <alignment horizontal="justify" vertical="top" wrapText="1"/>
      <protection locked="0"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39" fillId="0" borderId="10" xfId="0" applyFont="1" applyBorder="1" applyAlignment="1" applyProtection="1">
      <alignment horizontal="center"/>
      <protection/>
    </xf>
    <xf numFmtId="8" fontId="39" fillId="42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4" fontId="39" fillId="42" borderId="10" xfId="0" applyNumberFormat="1" applyFont="1" applyFill="1" applyBorder="1" applyAlignment="1">
      <alignment horizontal="center" vertical="center" wrapText="1"/>
    </xf>
    <xf numFmtId="0" fontId="39" fillId="39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view="pageBreakPreview" zoomScaleSheetLayoutView="100" zoomScalePageLayoutView="0" workbookViewId="0" topLeftCell="A1">
      <selection activeCell="A15" sqref="A15:IV15"/>
    </sheetView>
  </sheetViews>
  <sheetFormatPr defaultColWidth="9.140625" defaultRowHeight="15"/>
  <cols>
    <col min="1" max="1" width="1.57421875" style="68" customWidth="1"/>
    <col min="2" max="2" width="3.8515625" style="0" customWidth="1"/>
    <col min="3" max="3" width="3.28125" style="0" customWidth="1"/>
    <col min="4" max="4" width="21.421875" style="0" bestFit="1" customWidth="1"/>
    <col min="5" max="5" width="14.00390625" style="0" bestFit="1" customWidth="1"/>
    <col min="6" max="6" width="17.7109375" style="0" customWidth="1"/>
    <col min="7" max="7" width="8.57421875" style="0" customWidth="1"/>
    <col min="8" max="8" width="13.28125" style="0" customWidth="1"/>
    <col min="9" max="9" width="14.00390625" style="0" customWidth="1"/>
    <col min="10" max="10" width="22.140625" style="56" customWidth="1"/>
    <col min="11" max="11" width="6.57421875" style="0" customWidth="1"/>
    <col min="12" max="12" width="0.9921875" style="0" customWidth="1"/>
    <col min="13" max="13" width="16.8515625" style="26" customWidth="1"/>
    <col min="14" max="14" width="27.00390625" style="26" customWidth="1"/>
    <col min="15" max="15" width="7.140625" style="26" customWidth="1"/>
    <col min="16" max="16" width="7.421875" style="26" customWidth="1"/>
  </cols>
  <sheetData>
    <row r="1" spans="3:10" ht="1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3:10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3:10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ht="1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5">
      <c r="A5" s="69"/>
      <c r="C5" s="10" t="s">
        <v>50</v>
      </c>
      <c r="D5" s="10"/>
      <c r="E5" s="15"/>
      <c r="F5" s="15"/>
      <c r="G5" s="15"/>
      <c r="H5" s="46"/>
      <c r="I5" s="15">
        <f aca="true" t="shared" si="0" ref="I5:I15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3:10" ht="1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0" ht="1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0" ht="1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0" ht="1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4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_xlfn.SUMIFS(I5:I15,J5:J15,"Ki pieniężne")</f>
        <v>0</v>
      </c>
    </row>
    <row r="22" spans="3:16" ht="1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_xlfn.SUMIFS(I5:I15,J5:J15,"Ki wkład rzeczowy")</f>
        <v>0</v>
      </c>
    </row>
    <row r="23" spans="3:16" ht="1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_xlfn.SUMIFS(I6:I16,J6:J16,"Kp pieniężne i wkład rzeczowy")</f>
        <v>0</v>
      </c>
    </row>
    <row r="24" spans="3:10" ht="15">
      <c r="C24" s="79"/>
      <c r="D24" s="79"/>
      <c r="E24" s="79"/>
      <c r="F24" s="79"/>
      <c r="G24" s="79"/>
      <c r="H24" s="79"/>
      <c r="I24" s="79"/>
      <c r="J24" s="45"/>
    </row>
    <row r="25" spans="3:10" ht="15">
      <c r="C25" s="79"/>
      <c r="D25" s="79"/>
      <c r="E25" s="79"/>
      <c r="F25" s="79"/>
      <c r="G25" s="79"/>
      <c r="H25" s="79"/>
      <c r="I25" s="79"/>
      <c r="J25" s="45"/>
    </row>
    <row r="26" spans="3:10" ht="15">
      <c r="C26" s="79"/>
      <c r="D26" s="79"/>
      <c r="E26" s="79"/>
      <c r="F26" s="79"/>
      <c r="G26" s="79"/>
      <c r="H26" s="79"/>
      <c r="I26" s="79"/>
      <c r="J26" s="45"/>
    </row>
    <row r="27" spans="3:10" ht="15">
      <c r="C27" s="79"/>
      <c r="D27" s="79"/>
      <c r="E27" s="79"/>
      <c r="F27" s="79"/>
      <c r="G27" s="79"/>
      <c r="H27" s="79"/>
      <c r="I27" s="79"/>
      <c r="J27" s="45"/>
    </row>
    <row r="28" spans="3:15" ht="1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5" ht="1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0" ht="15">
      <c r="C30" s="79"/>
      <c r="D30" s="79"/>
      <c r="E30" s="79"/>
      <c r="F30" s="79"/>
      <c r="G30" s="79"/>
      <c r="H30" s="79"/>
      <c r="I30" s="79"/>
      <c r="J30" s="45"/>
    </row>
    <row r="31" spans="3:10" ht="15">
      <c r="C31" s="79"/>
      <c r="D31" s="79"/>
      <c r="E31" s="79"/>
      <c r="F31" s="79"/>
      <c r="G31" s="79"/>
      <c r="H31" s="79"/>
      <c r="I31" s="79"/>
      <c r="J31" s="45"/>
    </row>
    <row r="32" spans="3:10" ht="15">
      <c r="C32" s="26"/>
      <c r="D32" s="26"/>
      <c r="E32" s="26"/>
      <c r="F32" s="26"/>
      <c r="G32" s="26"/>
      <c r="H32" s="26"/>
      <c r="I32" s="26"/>
      <c r="J32" s="45"/>
    </row>
    <row r="33" spans="3:10" ht="15">
      <c r="C33" s="26"/>
      <c r="D33" s="26"/>
      <c r="E33" s="26"/>
      <c r="F33" s="26"/>
      <c r="G33" s="26"/>
      <c r="H33" s="26"/>
      <c r="I33" s="26"/>
      <c r="J33" s="45">
        <f aca="true" t="shared" si="1" ref="J33:J38">IF(I33=suma1,IF(I33&gt;0,"wybierz z listy",""),"")</f>
      </c>
    </row>
    <row r="34" spans="3:10" ht="15">
      <c r="C34" s="26"/>
      <c r="D34" s="26"/>
      <c r="E34" s="26"/>
      <c r="F34" s="26"/>
      <c r="G34" s="26"/>
      <c r="H34" s="26"/>
      <c r="I34" s="26"/>
      <c r="J34" s="45">
        <f t="shared" si="1"/>
      </c>
    </row>
    <row r="35" spans="3:10" ht="15">
      <c r="C35" s="26"/>
      <c r="D35" s="26"/>
      <c r="E35" s="26"/>
      <c r="F35" s="26"/>
      <c r="G35" s="26"/>
      <c r="H35" s="26"/>
      <c r="I35" s="26"/>
      <c r="J35" s="45">
        <f t="shared" si="1"/>
      </c>
    </row>
    <row r="36" spans="3:10" ht="15">
      <c r="C36" s="26"/>
      <c r="D36" s="26"/>
      <c r="E36" s="26"/>
      <c r="F36" s="26"/>
      <c r="G36" s="26"/>
      <c r="H36" s="26"/>
      <c r="I36" s="26"/>
      <c r="J36" s="45">
        <f t="shared" si="1"/>
      </c>
    </row>
    <row r="37" spans="3:10" ht="15">
      <c r="C37" s="26"/>
      <c r="D37" s="26"/>
      <c r="E37" s="26"/>
      <c r="F37" s="26"/>
      <c r="G37" s="26"/>
      <c r="H37" s="26"/>
      <c r="I37" s="26"/>
      <c r="J37" s="45">
        <f t="shared" si="1"/>
      </c>
    </row>
    <row r="38" spans="3:10" ht="15">
      <c r="C38" s="26"/>
      <c r="D38" s="26"/>
      <c r="E38" s="26"/>
      <c r="F38" s="26"/>
      <c r="G38" s="26"/>
      <c r="H38" s="26"/>
      <c r="I38" s="26"/>
      <c r="J38" s="45">
        <f t="shared" si="1"/>
      </c>
    </row>
  </sheetData>
  <sheetProtection sheet="1" objects="1" scenarios="1" insertRows="0" deleteRows="0"/>
  <mergeCells count="12">
    <mergeCell ref="C4:I4"/>
    <mergeCell ref="C10:H10"/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</mergeCells>
  <conditionalFormatting sqref="J5:J15">
    <cfRule type="expression" priority="5" dxfId="4">
      <formula>$I5&gt;0</formula>
    </cfRule>
  </conditionalFormatting>
  <conditionalFormatting sqref="J5:J15">
    <cfRule type="expression" priority="3" dxfId="5">
      <formula>$I5=0</formula>
    </cfRule>
  </conditionalFormatting>
  <conditionalFormatting sqref="J4">
    <cfRule type="expression" priority="7" dxfId="4">
      <formula>$C4&gt;0</formula>
    </cfRule>
  </conditionalFormatting>
  <conditionalFormatting sqref="J4">
    <cfRule type="expression" priority="9" dxfId="5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showGridLines="0" view="pageBreakPreview" zoomScale="115" zoomScaleNormal="115" zoomScaleSheetLayoutView="115" zoomScalePageLayoutView="0" workbookViewId="0" topLeftCell="A1">
      <selection activeCell="A13" sqref="A13:IV13"/>
    </sheetView>
  </sheetViews>
  <sheetFormatPr defaultColWidth="9.140625" defaultRowHeight="15"/>
  <cols>
    <col min="1" max="1" width="1.28515625" style="66" customWidth="1"/>
    <col min="2" max="2" width="2.8515625" style="26" customWidth="1"/>
    <col min="3" max="3" width="15.00390625" style="26" customWidth="1"/>
    <col min="4" max="4" width="12.8515625" style="26" customWidth="1"/>
    <col min="5" max="5" width="10.7109375" style="26" customWidth="1"/>
    <col min="6" max="6" width="10.28125" style="26" customWidth="1"/>
    <col min="7" max="7" width="7.8515625" style="26" customWidth="1"/>
    <col min="8" max="8" width="13.140625" style="26" customWidth="1"/>
    <col min="9" max="9" width="13.8515625" style="26" customWidth="1"/>
    <col min="10" max="10" width="13.140625" style="26" customWidth="1"/>
    <col min="11" max="11" width="14.00390625" style="26" customWidth="1"/>
    <col min="12" max="12" width="1.421875" style="26" customWidth="1"/>
    <col min="13" max="16384" width="9.140625" style="26" customWidth="1"/>
  </cols>
  <sheetData>
    <row r="1" ht="2.25" customHeight="1"/>
    <row r="2" ht="17.25" customHeight="1">
      <c r="C2" s="42" t="s">
        <v>40</v>
      </c>
    </row>
    <row r="3" spans="3:11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3:12" ht="12.7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3:12" ht="12.7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3:12" ht="63.7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2.7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2.7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2.7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2.7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2.7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2.7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2.7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ht="12.7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>TEXT('NPV + wsk_rent'!D6,0)&amp;" = A"</f>
        <v>0 = A</v>
      </c>
      <c r="F15" s="107"/>
      <c r="G15" s="108"/>
      <c r="H15" s="109" t="str">
        <f>TEXT('NPV + wsk_rent'!E6,0)&amp;" = B"</f>
        <v>0 = B</v>
      </c>
      <c r="I15" s="110"/>
      <c r="J15" s="116" t="str">
        <f>TEXT('NPV + wsk_rent'!F6,0)&amp;" = C"</f>
        <v>0 = C</v>
      </c>
      <c r="K15" s="117"/>
      <c r="L15" s="13"/>
    </row>
    <row r="16" spans="1:12" s="30" customFormat="1" ht="12.75">
      <c r="A16" s="67"/>
      <c r="C16" s="104" t="s">
        <v>90</v>
      </c>
      <c r="D16" s="105"/>
      <c r="E16" s="114">
        <f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2" ht="12.75">
      <c r="A17" s="67"/>
      <c r="B17" s="30"/>
    </row>
    <row r="18" spans="3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3:11" ht="12.75">
      <c r="C19" s="86"/>
      <c r="D19" s="87"/>
      <c r="E19" s="87"/>
      <c r="F19" s="87"/>
      <c r="G19" s="87"/>
      <c r="H19" s="87"/>
      <c r="I19" s="87"/>
      <c r="J19" s="87"/>
      <c r="K19" s="88"/>
    </row>
    <row r="20" spans="3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3:11" ht="12.75">
      <c r="C21" s="89"/>
      <c r="D21" s="90"/>
      <c r="E21" s="90"/>
      <c r="F21" s="90"/>
      <c r="G21" s="90"/>
      <c r="H21" s="90"/>
      <c r="I21" s="90"/>
      <c r="J21" s="90"/>
      <c r="K21" s="91"/>
    </row>
    <row r="22" spans="3:11" ht="12.75">
      <c r="C22" s="89"/>
      <c r="D22" s="90"/>
      <c r="E22" s="90"/>
      <c r="F22" s="90"/>
      <c r="G22" s="90"/>
      <c r="H22" s="90"/>
      <c r="I22" s="90"/>
      <c r="J22" s="90"/>
      <c r="K22" s="91"/>
    </row>
    <row r="23" spans="3:11" ht="12.75">
      <c r="C23" s="89"/>
      <c r="D23" s="90"/>
      <c r="E23" s="90"/>
      <c r="F23" s="90"/>
      <c r="G23" s="90"/>
      <c r="H23" s="90"/>
      <c r="I23" s="90"/>
      <c r="J23" s="90"/>
      <c r="K23" s="91"/>
    </row>
    <row r="24" spans="3:11" ht="12.75">
      <c r="C24" s="89"/>
      <c r="D24" s="90"/>
      <c r="E24" s="90"/>
      <c r="F24" s="90"/>
      <c r="G24" s="90"/>
      <c r="H24" s="90"/>
      <c r="I24" s="90"/>
      <c r="J24" s="90"/>
      <c r="K24" s="91"/>
    </row>
    <row r="25" spans="3:11" ht="12.75">
      <c r="C25" s="89"/>
      <c r="D25" s="90"/>
      <c r="E25" s="90"/>
      <c r="F25" s="90"/>
      <c r="G25" s="90"/>
      <c r="H25" s="90"/>
      <c r="I25" s="90"/>
      <c r="J25" s="90"/>
      <c r="K25" s="91"/>
    </row>
    <row r="26" spans="3:11" ht="12.75">
      <c r="C26" s="89"/>
      <c r="D26" s="90"/>
      <c r="E26" s="90"/>
      <c r="F26" s="90"/>
      <c r="G26" s="90"/>
      <c r="H26" s="90"/>
      <c r="I26" s="90"/>
      <c r="J26" s="90"/>
      <c r="K26" s="91"/>
    </row>
    <row r="27" spans="3:11" ht="12.75">
      <c r="C27" s="89"/>
      <c r="D27" s="90"/>
      <c r="E27" s="90"/>
      <c r="F27" s="90"/>
      <c r="G27" s="90"/>
      <c r="H27" s="90"/>
      <c r="I27" s="90"/>
      <c r="J27" s="90"/>
      <c r="K27" s="91"/>
    </row>
    <row r="28" spans="3:11" ht="12.7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H15:I15"/>
    <mergeCell ref="C18:K18"/>
    <mergeCell ref="E16:K16"/>
    <mergeCell ref="J15:K15"/>
    <mergeCell ref="D4:D6"/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zoomScale="115" zoomScaleSheetLayoutView="115" zoomScalePageLayoutView="0" workbookViewId="0" topLeftCell="A7">
      <selection activeCell="B27" sqref="B27"/>
    </sheetView>
  </sheetViews>
  <sheetFormatPr defaultColWidth="9.140625" defaultRowHeight="15"/>
  <cols>
    <col min="1" max="1" width="1.421875" style="12" customWidth="1"/>
    <col min="2" max="2" width="46.8515625" style="12" customWidth="1"/>
    <col min="3" max="6" width="9.140625" style="12" customWidth="1"/>
    <col min="7" max="7" width="1.57421875" style="12" customWidth="1"/>
    <col min="8" max="8" width="9.140625" style="12" customWidth="1"/>
    <col min="9" max="9" width="42.28125" style="12" bestFit="1" customWidth="1"/>
    <col min="10" max="16384" width="9.140625" style="12" customWidth="1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ht="1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ht="1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>
      <c r="B6" s="37" t="s">
        <v>66</v>
      </c>
      <c r="C6" s="47"/>
      <c r="D6" s="48">
        <f>'NPV + wsk_rent'!D6</f>
        <v>0</v>
      </c>
      <c r="E6" s="48">
        <f>'NPV + wsk_rent'!E6</f>
        <v>0</v>
      </c>
      <c r="F6" s="18"/>
      <c r="G6" s="30"/>
      <c r="H6" s="30"/>
      <c r="I6" s="30"/>
      <c r="J6" s="30"/>
      <c r="K6" s="30"/>
      <c r="L6" s="30"/>
    </row>
    <row r="7" spans="2:12" ht="1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5">
      <c r="B10" s="38" t="s">
        <v>14</v>
      </c>
      <c r="C10" s="48">
        <f>C6+C8+C9</f>
        <v>0</v>
      </c>
      <c r="D10" s="48">
        <f>D6+D8+D9</f>
        <v>0</v>
      </c>
      <c r="E10" s="48">
        <f>E6+E8+E9</f>
        <v>0</v>
      </c>
      <c r="F10" s="18"/>
      <c r="G10" s="30"/>
      <c r="H10" s="30"/>
      <c r="I10" s="30"/>
      <c r="J10" s="30"/>
      <c r="K10" s="30"/>
      <c r="L10" s="30"/>
    </row>
    <row r="11" spans="2:12" ht="1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ht="1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ht="1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ht="1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ht="1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2" ht="1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2" ht="1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2" ht="1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ht="15">
      <c r="B20" s="31">
        <f>IF(AND(C20="",D20="",E20="",F20=""),"",I20)</f>
      </c>
      <c r="C20" s="50">
        <f aca="true" t="shared" si="0" ref="C20:E21">IF(J20=0,"",J20)</f>
      </c>
      <c r="D20" s="50">
        <f t="shared" si="0"/>
      </c>
      <c r="E20" s="50">
        <f t="shared" si="0"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2" ht="15">
      <c r="B21" s="43">
        <f>IF(AND(C21="",D21="",E21="",F21=""),"",I21)</f>
      </c>
      <c r="C21" s="50">
        <f t="shared" si="0"/>
      </c>
      <c r="D21" s="50">
        <f t="shared" si="0"/>
      </c>
      <c r="E21" s="50">
        <f t="shared" si="0"/>
      </c>
      <c r="F21" s="18"/>
      <c r="G21" s="30"/>
      <c r="H21" s="30"/>
      <c r="I21" s="40" t="s">
        <v>81</v>
      </c>
      <c r="J21" s="28"/>
      <c r="K21" s="28"/>
      <c r="L21" s="28"/>
    </row>
    <row r="22" spans="2:12" ht="1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2" ht="1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2" ht="1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2" ht="1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2" ht="1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2" ht="1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2" ht="1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2" ht="1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2" ht="15">
      <c r="B30" s="38" t="s">
        <v>77</v>
      </c>
      <c r="C30" s="48">
        <f>C10-C29</f>
        <v>0</v>
      </c>
      <c r="D30" s="48">
        <f>D10-D29</f>
        <v>0</v>
      </c>
      <c r="E30" s="48">
        <f>E10-E29</f>
        <v>0</v>
      </c>
      <c r="F30" s="18"/>
      <c r="G30" s="30"/>
      <c r="H30" s="30"/>
      <c r="I30" s="30"/>
      <c r="J30" s="30"/>
      <c r="K30" s="30"/>
      <c r="L30" s="30"/>
    </row>
    <row r="31" spans="2:12" ht="1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2" ht="15">
      <c r="B32" s="38" t="s">
        <v>79</v>
      </c>
      <c r="C32" s="48">
        <f>C30-C31</f>
        <v>0</v>
      </c>
      <c r="D32" s="48">
        <f>D30-D31</f>
        <v>0</v>
      </c>
      <c r="E32" s="48">
        <f>E30-E31</f>
        <v>0</v>
      </c>
      <c r="F32" s="18"/>
      <c r="G32" s="30"/>
      <c r="H32" s="30"/>
      <c r="I32" s="30"/>
      <c r="J32" s="30"/>
      <c r="K32" s="30"/>
      <c r="L32" s="30"/>
    </row>
    <row r="33" spans="2:12" ht="1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ht="1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ht="1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ht="1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ht="1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ht="1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ht="1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ht="1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ht="1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ht="1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ht="1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ht="1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ht="1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ht="1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ht="1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F20"/>
    <dataValidation allowBlank="1" showInputMessage="1" showErrorMessage="1" prompt="Wiersz wypełniany automatycznie na podstawie Tabeli pomocniczej nr. 3&#10;&#10;" sqref="B20:E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115" zoomScaleSheetLayoutView="115" zoomScalePageLayoutView="0" workbookViewId="0" topLeftCell="A1">
      <selection activeCell="E22" sqref="E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26"/>
      <c r="B3" s="128" t="s">
        <v>17</v>
      </c>
      <c r="C3" s="23" t="s">
        <v>18</v>
      </c>
      <c r="D3" s="128" t="s">
        <v>20</v>
      </c>
      <c r="E3" s="128" t="s">
        <v>21</v>
      </c>
      <c r="F3" s="128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8"/>
      <c r="C4" s="23" t="s">
        <v>19</v>
      </c>
      <c r="D4" s="128"/>
      <c r="E4" s="128"/>
      <c r="F4" s="128"/>
      <c r="G4" s="26"/>
      <c r="H4" s="26"/>
      <c r="I4" s="26"/>
      <c r="J4" s="26"/>
      <c r="K4" s="26"/>
      <c r="L4" s="26"/>
      <c r="M4" s="26"/>
      <c r="N4" s="26"/>
      <c r="O4" s="26"/>
    </row>
    <row r="5" spans="1:15" ht="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ht="15">
      <c r="A8" s="26"/>
      <c r="B8" s="4" t="s">
        <v>26</v>
      </c>
      <c r="C8" s="53">
        <f>C6-C7</f>
        <v>0</v>
      </c>
      <c r="D8" s="53">
        <f>D6-D7</f>
        <v>0</v>
      </c>
      <c r="E8" s="53">
        <f>E6-E7</f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9">
        <f>RZS!C31</f>
        <v>0</v>
      </c>
      <c r="D9" s="129">
        <f>RZS!D31</f>
        <v>0</v>
      </c>
      <c r="E9" s="129">
        <f>RZS!E31</f>
        <v>0</v>
      </c>
      <c r="F9" s="130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9"/>
      <c r="D10" s="129"/>
      <c r="E10" s="129"/>
      <c r="F10" s="130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>
      <c r="A11" s="26"/>
      <c r="B11" s="5" t="s">
        <v>28</v>
      </c>
      <c r="C11" s="53">
        <f>C8-C9</f>
        <v>0</v>
      </c>
      <c r="D11" s="53">
        <f>D8-D9</f>
        <v>0</v>
      </c>
      <c r="E11" s="53">
        <f>E8-E9</f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>
      <c r="A14" s="26"/>
      <c r="B14" s="5" t="s">
        <v>31</v>
      </c>
      <c r="C14" s="53">
        <f>(-C5)+C11+C13</f>
        <v>0</v>
      </c>
      <c r="D14" s="53">
        <f>(-D5)+D11+D13</f>
        <v>0</v>
      </c>
      <c r="E14" s="53">
        <f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>
      <c r="A15" s="26"/>
      <c r="B15" s="5" t="s">
        <v>32</v>
      </c>
      <c r="C15" s="52">
        <f>1/(1+$G15)^0</f>
        <v>1</v>
      </c>
      <c r="D15" s="52">
        <f>ROUND(1/(1+$G15)^1,4)</f>
        <v>0.9725</v>
      </c>
      <c r="E15" s="52">
        <f>ROUND(1/(1+$G15)^2,4)</f>
        <v>0.9457</v>
      </c>
      <c r="F15" s="21"/>
      <c r="G15" s="25">
        <v>0.0283</v>
      </c>
      <c r="H15" s="26"/>
      <c r="I15" s="26"/>
      <c r="J15" s="26"/>
      <c r="K15" s="26"/>
      <c r="L15" s="26"/>
      <c r="M15" s="26"/>
      <c r="N15" s="26"/>
      <c r="O15" s="26"/>
    </row>
    <row r="16" spans="1:15" ht="15">
      <c r="A16" s="26"/>
      <c r="B16" s="6" t="s">
        <v>33</v>
      </c>
      <c r="C16" s="124">
        <f>SUMPRODUCT(C14:E14,C15:E15)</f>
        <v>0</v>
      </c>
      <c r="D16" s="124"/>
      <c r="E16" s="125"/>
      <c r="F16" s="125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ht="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">
      <c r="A20" s="26"/>
      <c r="B20" s="126"/>
      <c r="C20" s="127" t="s">
        <v>34</v>
      </c>
      <c r="D20" s="127" t="s">
        <v>20</v>
      </c>
      <c r="E20" s="127" t="s">
        <v>21</v>
      </c>
      <c r="F20" s="127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ht="15">
      <c r="A21" s="26"/>
      <c r="B21" s="126"/>
      <c r="C21" s="127"/>
      <c r="D21" s="127"/>
      <c r="E21" s="127"/>
      <c r="F21" s="127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>
      <c r="A22" s="26"/>
      <c r="B22" s="1" t="s">
        <v>35</v>
      </c>
      <c r="C22" s="7">
        <f>IF(RZS!C6=0,"",RZS!C30/RZS!C6*100%)</f>
      </c>
      <c r="D22" s="7">
        <f>IF(RZS!D6=0,"",RZS!D30/RZS!D6*100%)</f>
      </c>
      <c r="E22" s="7">
        <f>IF(RZS!E6=0,"",RZS!E30/RZS!E6*100%)</f>
      </c>
      <c r="F22" s="22">
        <f>IF(RZS!F6=0,"",RZS!F30/RZS!F6*100%)</f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Anna Madra</cp:lastModifiedBy>
  <cp:lastPrinted>2017-02-06T11:48:00Z</cp:lastPrinted>
  <dcterms:created xsi:type="dcterms:W3CDTF">2017-01-11T14:22:24Z</dcterms:created>
  <dcterms:modified xsi:type="dcterms:W3CDTF">2018-02-23T07:21:52Z</dcterms:modified>
  <cp:category/>
  <cp:version/>
  <cp:contentType/>
  <cp:contentStatus/>
</cp:coreProperties>
</file>